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15" windowHeight="12240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<sst xmlns="http://schemas.openxmlformats.org/spreadsheetml/2006/main" count="108" uniqueCount="104">
  <si>
    <t>Kontonr.</t>
  </si>
  <si>
    <t>Navn</t>
  </si>
  <si>
    <t>1000</t>
  </si>
  <si>
    <t>Medlemskontingent</t>
  </si>
  <si>
    <t>1002</t>
  </si>
  <si>
    <t>Medlemskontingent Passive</t>
  </si>
  <si>
    <t>1004</t>
  </si>
  <si>
    <t>Indmeldelsesgebyr</t>
  </si>
  <si>
    <t>1010</t>
  </si>
  <si>
    <t>Lokaletilskud</t>
  </si>
  <si>
    <t>1011</t>
  </si>
  <si>
    <t>Aktivitets-/medlemstilskud</t>
  </si>
  <si>
    <t>1012</t>
  </si>
  <si>
    <t>Kursustilskud</t>
  </si>
  <si>
    <t>1013</t>
  </si>
  <si>
    <t>Andre offentlige tilskud</t>
  </si>
  <si>
    <t>1020</t>
  </si>
  <si>
    <t>Ture- og lejre-tilskud</t>
  </si>
  <si>
    <t>1030</t>
  </si>
  <si>
    <t>Arrangementer og aktiviteter</t>
  </si>
  <si>
    <t>1032</t>
  </si>
  <si>
    <t>Store Legedag</t>
  </si>
  <si>
    <t>1040</t>
  </si>
  <si>
    <t>Gaver/støtteforening</t>
  </si>
  <si>
    <t>1045</t>
  </si>
  <si>
    <t>Bruger tidligere hensatte tilskud</t>
  </si>
  <si>
    <t>1050</t>
  </si>
  <si>
    <t>Diverse indtægter</t>
  </si>
  <si>
    <t>1060</t>
  </si>
  <si>
    <t>Renter</t>
  </si>
  <si>
    <t>1998</t>
  </si>
  <si>
    <t>Indtægter</t>
  </si>
  <si>
    <t>2000</t>
  </si>
  <si>
    <t>Korpskontingent</t>
  </si>
  <si>
    <t>2010</t>
  </si>
  <si>
    <t>Divisionskontingent</t>
  </si>
  <si>
    <t>2018</t>
  </si>
  <si>
    <t>Lokaletilskudsfordeling</t>
  </si>
  <si>
    <t>2019</t>
  </si>
  <si>
    <t>Kursustilskudsfordeling</t>
  </si>
  <si>
    <t>2020</t>
  </si>
  <si>
    <t>Ture- og lejretilskudsfordeling</t>
  </si>
  <si>
    <t>2025</t>
  </si>
  <si>
    <t>Telefongodtgørelse</t>
  </si>
  <si>
    <t>2029</t>
  </si>
  <si>
    <t>Udgifter i.f.m. indmeldelser</t>
  </si>
  <si>
    <t>2030</t>
  </si>
  <si>
    <t>Aktiviteter Mikrospejder-grenen</t>
  </si>
  <si>
    <t>2031</t>
  </si>
  <si>
    <t>Aktiviteter Minispejder-grenen</t>
  </si>
  <si>
    <t>2032</t>
  </si>
  <si>
    <t>Aktiviteter Juniorspejder - grenen</t>
  </si>
  <si>
    <t>2033</t>
  </si>
  <si>
    <t>Aktiviteter StorSpejder-grenen</t>
  </si>
  <si>
    <t>2034</t>
  </si>
  <si>
    <t>Aktiviteter Seniorspejder-grenen</t>
  </si>
  <si>
    <t>2035</t>
  </si>
  <si>
    <t>Aktiviteter FamilieSpejd</t>
  </si>
  <si>
    <t>2036</t>
  </si>
  <si>
    <t>Aktiviteter Fællesarrangementer</t>
  </si>
  <si>
    <t>2038</t>
  </si>
  <si>
    <t>Aktiviteter Ledere</t>
  </si>
  <si>
    <t>2040</t>
  </si>
  <si>
    <t>Kurser</t>
  </si>
  <si>
    <t>2045</t>
  </si>
  <si>
    <t>Møder</t>
  </si>
  <si>
    <t>2050</t>
  </si>
  <si>
    <t>Porto, kontorartikler m.v.</t>
  </si>
  <si>
    <t>2051</t>
  </si>
  <si>
    <t>PBS-udgifter og øvrige EDB-udgifter</t>
  </si>
  <si>
    <t>2060</t>
  </si>
  <si>
    <t>Materiel - nyanskaffelser og vedligeholdelse</t>
  </si>
  <si>
    <t>2069</t>
  </si>
  <si>
    <t>Erhvervsforsikring (Ansvar m.v)</t>
  </si>
  <si>
    <t>2070</t>
  </si>
  <si>
    <t>Lokaleleje</t>
  </si>
  <si>
    <t>2071</t>
  </si>
  <si>
    <t>Prioritetsrenter</t>
  </si>
  <si>
    <t>2072</t>
  </si>
  <si>
    <t>Br.skov:  Skatter, afgifter, forsikringer</t>
  </si>
  <si>
    <t>2073</t>
  </si>
  <si>
    <t>Br.skov: Vedligeholdelse og rengøring</t>
  </si>
  <si>
    <t>2074</t>
  </si>
  <si>
    <t>Br.skov: Opvarmning og belysning</t>
  </si>
  <si>
    <t>2077</t>
  </si>
  <si>
    <t>Trailer udgifter</t>
  </si>
  <si>
    <t>2080</t>
  </si>
  <si>
    <t>Bank renter og gebyrer</t>
  </si>
  <si>
    <t>2081</t>
  </si>
  <si>
    <t>Diverse udgifter</t>
  </si>
  <si>
    <t>2090</t>
  </si>
  <si>
    <t>2998</t>
  </si>
  <si>
    <t>Udgifter</t>
  </si>
  <si>
    <t>2999</t>
  </si>
  <si>
    <t>Resultat</t>
  </si>
  <si>
    <t>Budget 2022</t>
  </si>
  <si>
    <t>Budget 2023</t>
  </si>
  <si>
    <t>200+200 / 30</t>
  </si>
  <si>
    <t>250+250 / 30</t>
  </si>
  <si>
    <t>75+75  /  33/30</t>
  </si>
  <si>
    <t>75+200 /  33/30</t>
  </si>
  <si>
    <t>75+250 /  33/30</t>
  </si>
  <si>
    <t>Saldo / 2021</t>
  </si>
  <si>
    <t>Forrige år / 2020</t>
  </si>
</sst>
</file>

<file path=xl/styles.xml><?xml version="1.0" encoding="utf-8"?>
<styleSheet xmlns="http://schemas.openxmlformats.org/spreadsheetml/2006/main">
  <numFmts count="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</numFmts>
  <fonts count="39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2" applyNumberFormat="0" applyAlignment="0" applyProtection="0"/>
    <xf numFmtId="0" fontId="29" fillId="30" borderId="3" applyNumberFormat="0" applyAlignment="0" applyProtection="0"/>
    <xf numFmtId="0" fontId="30" fillId="31" borderId="0" applyNumberFormat="0" applyBorder="0" applyAlignment="0" applyProtection="0"/>
    <xf numFmtId="0" fontId="31" fillId="21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wrapText="1"/>
      <protection/>
    </xf>
    <xf numFmtId="4" fontId="1" fillId="0" borderId="0" xfId="0" applyNumberFormat="1" applyFont="1" applyFill="1" applyBorder="1" applyAlignment="1" applyProtection="1">
      <alignment wrapText="1"/>
      <protection/>
    </xf>
    <xf numFmtId="4" fontId="0" fillId="0" borderId="0" xfId="0" applyNumberFormat="1" applyAlignment="1">
      <alignment/>
    </xf>
    <xf numFmtId="0" fontId="1" fillId="0" borderId="10" xfId="0" applyFont="1" applyFill="1" applyBorder="1" applyAlignment="1" applyProtection="1">
      <alignment wrapText="1"/>
      <protection/>
    </xf>
    <xf numFmtId="4" fontId="1" fillId="0" borderId="10" xfId="0" applyNumberFormat="1" applyFon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 wrapText="1"/>
      <protection/>
    </xf>
    <xf numFmtId="4" fontId="0" fillId="0" borderId="10" xfId="0" applyNumberFormat="1" applyFont="1" applyFill="1" applyBorder="1" applyAlignment="1" applyProtection="1">
      <alignment wrapText="1"/>
      <protection/>
    </xf>
    <xf numFmtId="0" fontId="0" fillId="33" borderId="10" xfId="0" applyFont="1" applyFill="1" applyBorder="1" applyAlignment="1" applyProtection="1">
      <alignment wrapText="1"/>
      <protection/>
    </xf>
    <xf numFmtId="4" fontId="0" fillId="33" borderId="10" xfId="0" applyNumberFormat="1" applyFont="1" applyFill="1" applyBorder="1" applyAlignment="1" applyProtection="1">
      <alignment wrapText="1"/>
      <protection/>
    </xf>
    <xf numFmtId="0" fontId="1" fillId="0" borderId="10" xfId="0" applyFont="1" applyFill="1" applyBorder="1" applyAlignment="1" applyProtection="1">
      <alignment wrapText="1"/>
      <protection/>
    </xf>
    <xf numFmtId="4" fontId="1" fillId="33" borderId="10" xfId="0" applyNumberFormat="1" applyFont="1" applyFill="1" applyBorder="1" applyAlignment="1" applyProtection="1">
      <alignment wrapText="1"/>
      <protection/>
    </xf>
    <xf numFmtId="0" fontId="1" fillId="33" borderId="10" xfId="0" applyFont="1" applyFill="1" applyBorder="1" applyAlignment="1" applyProtection="1">
      <alignment wrapText="1"/>
      <protection/>
    </xf>
    <xf numFmtId="0" fontId="0" fillId="0" borderId="11" xfId="0" applyFont="1" applyFill="1" applyBorder="1" applyAlignment="1" applyProtection="1">
      <alignment wrapText="1"/>
      <protection/>
    </xf>
    <xf numFmtId="4" fontId="0" fillId="0" borderId="11" xfId="0" applyNumberFormat="1" applyFont="1" applyFill="1" applyBorder="1" applyAlignment="1" applyProtection="1">
      <alignment wrapText="1"/>
      <protection/>
    </xf>
    <xf numFmtId="4" fontId="0" fillId="33" borderId="11" xfId="0" applyNumberFormat="1" applyFont="1" applyFill="1" applyBorder="1" applyAlignment="1" applyProtection="1">
      <alignment wrapText="1"/>
      <protection/>
    </xf>
    <xf numFmtId="0" fontId="0" fillId="33" borderId="11" xfId="0" applyFont="1" applyFill="1" applyBorder="1" applyAlignment="1" applyProtection="1">
      <alignment wrapText="1"/>
      <protection/>
    </xf>
    <xf numFmtId="0" fontId="0" fillId="33" borderId="12" xfId="0" applyFont="1" applyFill="1" applyBorder="1" applyAlignment="1" applyProtection="1">
      <alignment wrapText="1"/>
      <protection/>
    </xf>
    <xf numFmtId="4" fontId="0" fillId="33" borderId="12" xfId="0" applyNumberFormat="1" applyFont="1" applyFill="1" applyBorder="1" applyAlignment="1" applyProtection="1">
      <alignment wrapText="1"/>
      <protection/>
    </xf>
    <xf numFmtId="0" fontId="1" fillId="0" borderId="13" xfId="0" applyFont="1" applyFill="1" applyBorder="1" applyAlignment="1" applyProtection="1">
      <alignment wrapText="1"/>
      <protection/>
    </xf>
    <xf numFmtId="0" fontId="1" fillId="0" borderId="14" xfId="0" applyFont="1" applyFill="1" applyBorder="1" applyAlignment="1" applyProtection="1">
      <alignment wrapText="1"/>
      <protection/>
    </xf>
    <xf numFmtId="4" fontId="1" fillId="0" borderId="14" xfId="0" applyNumberFormat="1" applyFont="1" applyFill="1" applyBorder="1" applyAlignment="1" applyProtection="1">
      <alignment wrapText="1"/>
      <protection/>
    </xf>
    <xf numFmtId="4" fontId="1" fillId="33" borderId="14" xfId="0" applyNumberFormat="1" applyFont="1" applyFill="1" applyBorder="1" applyAlignment="1" applyProtection="1">
      <alignment wrapText="1"/>
      <protection/>
    </xf>
    <xf numFmtId="0" fontId="1" fillId="33" borderId="14" xfId="0" applyFont="1" applyFill="1" applyBorder="1" applyAlignment="1" applyProtection="1">
      <alignment wrapText="1"/>
      <protection/>
    </xf>
    <xf numFmtId="0" fontId="1" fillId="0" borderId="15" xfId="0" applyFont="1" applyFill="1" applyBorder="1" applyAlignment="1" applyProtection="1">
      <alignment wrapText="1"/>
      <protection/>
    </xf>
    <xf numFmtId="0" fontId="0" fillId="33" borderId="16" xfId="0" applyFont="1" applyFill="1" applyBorder="1" applyAlignment="1" applyProtection="1">
      <alignment wrapText="1"/>
      <protection/>
    </xf>
    <xf numFmtId="4" fontId="0" fillId="33" borderId="16" xfId="0" applyNumberFormat="1" applyFont="1" applyFill="1" applyBorder="1" applyAlignment="1" applyProtection="1">
      <alignment wrapText="1"/>
      <protection/>
    </xf>
    <xf numFmtId="0" fontId="2" fillId="0" borderId="13" xfId="0" applyFont="1" applyFill="1" applyBorder="1" applyAlignment="1" applyProtection="1">
      <alignment wrapText="1"/>
      <protection/>
    </xf>
    <xf numFmtId="0" fontId="2" fillId="0" borderId="14" xfId="0" applyFont="1" applyFill="1" applyBorder="1" applyAlignment="1" applyProtection="1">
      <alignment wrapText="1"/>
      <protection/>
    </xf>
    <xf numFmtId="4" fontId="2" fillId="0" borderId="14" xfId="0" applyNumberFormat="1" applyFont="1" applyFill="1" applyBorder="1" applyAlignment="1" applyProtection="1">
      <alignment wrapText="1"/>
      <protection/>
    </xf>
    <xf numFmtId="4" fontId="2" fillId="33" borderId="14" xfId="0" applyNumberFormat="1" applyFont="1" applyFill="1" applyBorder="1" applyAlignment="1" applyProtection="1">
      <alignment wrapText="1"/>
      <protection/>
    </xf>
    <xf numFmtId="0" fontId="2" fillId="33" borderId="14" xfId="0" applyFont="1" applyFill="1" applyBorder="1" applyAlignment="1" applyProtection="1">
      <alignment wrapText="1"/>
      <protection/>
    </xf>
    <xf numFmtId="0" fontId="20" fillId="0" borderId="10" xfId="0" applyFont="1" applyFill="1" applyBorder="1" applyAlignment="1" applyProtection="1">
      <alignment wrapText="1"/>
      <protection/>
    </xf>
    <xf numFmtId="0" fontId="21" fillId="0" borderId="14" xfId="0" applyFont="1" applyFill="1" applyBorder="1" applyAlignment="1" applyProtection="1">
      <alignment wrapText="1"/>
      <protection/>
    </xf>
    <xf numFmtId="0" fontId="21" fillId="0" borderId="15" xfId="0" applyFont="1" applyFill="1" applyBorder="1" applyAlignment="1" applyProtection="1">
      <alignment wrapText="1"/>
      <protection/>
    </xf>
  </cellXfs>
  <cellStyles count="42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Kontrollér celle" xfId="45"/>
    <cellStyle name="Neutral" xfId="46"/>
    <cellStyle name="Output" xfId="47"/>
    <cellStyle name="Overskrift 1" xfId="48"/>
    <cellStyle name="Overskrift 2" xfId="49"/>
    <cellStyle name="Overskrift 3" xfId="50"/>
    <cellStyle name="Overskrift 4" xfId="51"/>
    <cellStyle name="Sammenkædet celle" xfId="52"/>
    <cellStyle name="Titel" xfId="53"/>
    <cellStyle name="Total" xfId="54"/>
    <cellStyle name="Ugyldig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K52"/>
  <sheetViews>
    <sheetView tabSelected="1" zoomScalePageLayoutView="0" workbookViewId="0" topLeftCell="A1">
      <selection activeCell="K51" sqref="K51"/>
    </sheetView>
  </sheetViews>
  <sheetFormatPr defaultColWidth="9.140625" defaultRowHeight="12.75"/>
  <cols>
    <col min="2" max="2" width="39.00390625" style="0" customWidth="1"/>
    <col min="3" max="3" width="15.28125" style="3" customWidth="1"/>
    <col min="4" max="4" width="16.28125" style="3" customWidth="1"/>
    <col min="5" max="5" width="1.8515625" style="3" customWidth="1"/>
    <col min="6" max="6" width="15.00390625" style="0" customWidth="1"/>
    <col min="7" max="7" width="14.421875" style="0" customWidth="1"/>
    <col min="8" max="8" width="14.28125" style="0" customWidth="1"/>
    <col min="9" max="9" width="1.7109375" style="0" customWidth="1"/>
    <col min="10" max="10" width="13.140625" style="0" customWidth="1"/>
    <col min="11" max="11" width="14.00390625" style="0" customWidth="1"/>
    <col min="12" max="12" width="31.28125" style="0" customWidth="1"/>
  </cols>
  <sheetData>
    <row r="1" spans="1:11" ht="15.75" customHeight="1">
      <c r="A1" s="4" t="s">
        <v>0</v>
      </c>
      <c r="B1" s="4" t="s">
        <v>1</v>
      </c>
      <c r="C1" s="5" t="s">
        <v>102</v>
      </c>
      <c r="D1" s="5" t="s">
        <v>103</v>
      </c>
      <c r="E1" s="11"/>
      <c r="F1" s="10" t="s">
        <v>95</v>
      </c>
      <c r="G1" s="10" t="s">
        <v>95</v>
      </c>
      <c r="H1" s="32" t="s">
        <v>95</v>
      </c>
      <c r="I1" s="12"/>
      <c r="J1" s="10" t="s">
        <v>96</v>
      </c>
      <c r="K1" s="32" t="s">
        <v>96</v>
      </c>
    </row>
    <row r="2" spans="1:11" ht="14.25" customHeight="1">
      <c r="A2" s="4"/>
      <c r="B2" s="4"/>
      <c r="C2" s="5"/>
      <c r="D2" s="5"/>
      <c r="E2" s="11"/>
      <c r="F2" s="10" t="s">
        <v>99</v>
      </c>
      <c r="G2" s="10" t="s">
        <v>100</v>
      </c>
      <c r="H2" s="10" t="s">
        <v>101</v>
      </c>
      <c r="I2" s="12"/>
      <c r="J2" s="10" t="s">
        <v>97</v>
      </c>
      <c r="K2" s="10" t="s">
        <v>98</v>
      </c>
    </row>
    <row r="3" spans="1:11" ht="12.75">
      <c r="A3" s="6" t="s">
        <v>2</v>
      </c>
      <c r="B3" s="6" t="s">
        <v>3</v>
      </c>
      <c r="C3" s="7">
        <v>4740.57</v>
      </c>
      <c r="D3" s="7">
        <v>5240.2</v>
      </c>
      <c r="E3" s="9"/>
      <c r="F3" s="6">
        <f>2775+(75*30)</f>
        <v>5025</v>
      </c>
      <c r="G3" s="6">
        <f>2775+(200*30)</f>
        <v>8775</v>
      </c>
      <c r="H3" s="6">
        <f>2775+(250*30)</f>
        <v>10275</v>
      </c>
      <c r="I3" s="8"/>
      <c r="J3" s="6">
        <f>30*400</f>
        <v>12000</v>
      </c>
      <c r="K3" s="6">
        <f>30*500</f>
        <v>15000</v>
      </c>
    </row>
    <row r="4" spans="1:11" ht="12.75">
      <c r="A4" s="6" t="s">
        <v>4</v>
      </c>
      <c r="B4" s="6" t="s">
        <v>5</v>
      </c>
      <c r="C4" s="7">
        <v>150</v>
      </c>
      <c r="D4" s="7">
        <v>150</v>
      </c>
      <c r="E4" s="9"/>
      <c r="F4" s="6">
        <v>225</v>
      </c>
      <c r="G4" s="6">
        <v>225</v>
      </c>
      <c r="H4" s="6">
        <v>225</v>
      </c>
      <c r="I4" s="8"/>
      <c r="J4" s="6">
        <v>225</v>
      </c>
      <c r="K4" s="6">
        <v>225</v>
      </c>
    </row>
    <row r="5" spans="1:11" ht="12.75">
      <c r="A5" s="6" t="s">
        <v>6</v>
      </c>
      <c r="B5" s="6" t="s">
        <v>7</v>
      </c>
      <c r="C5" s="7"/>
      <c r="D5" s="7"/>
      <c r="E5" s="9"/>
      <c r="F5" s="6"/>
      <c r="G5" s="6"/>
      <c r="H5" s="6"/>
      <c r="I5" s="8"/>
      <c r="J5" s="6"/>
      <c r="K5" s="6"/>
    </row>
    <row r="6" spans="1:11" ht="12.75">
      <c r="A6" s="6" t="s">
        <v>8</v>
      </c>
      <c r="B6" s="6" t="s">
        <v>9</v>
      </c>
      <c r="C6" s="7">
        <v>2714.67</v>
      </c>
      <c r="D6" s="7">
        <v>2561.05</v>
      </c>
      <c r="E6" s="9"/>
      <c r="F6" s="6">
        <v>2000</v>
      </c>
      <c r="G6" s="6">
        <v>2000</v>
      </c>
      <c r="H6" s="6">
        <v>2000</v>
      </c>
      <c r="I6" s="8"/>
      <c r="J6" s="6">
        <v>2000</v>
      </c>
      <c r="K6" s="6">
        <v>2000</v>
      </c>
    </row>
    <row r="7" spans="1:11" ht="12.75">
      <c r="A7" s="6" t="s">
        <v>10</v>
      </c>
      <c r="B7" s="6" t="s">
        <v>11</v>
      </c>
      <c r="C7" s="7">
        <v>10780.4</v>
      </c>
      <c r="D7" s="7">
        <v>9020</v>
      </c>
      <c r="E7" s="9"/>
      <c r="F7" s="6">
        <v>9781</v>
      </c>
      <c r="G7" s="6">
        <v>9781</v>
      </c>
      <c r="H7" s="6">
        <v>9781</v>
      </c>
      <c r="I7" s="8"/>
      <c r="J7" s="6">
        <v>15960</v>
      </c>
      <c r="K7" s="6">
        <v>15960</v>
      </c>
    </row>
    <row r="8" spans="1:11" ht="12.75">
      <c r="A8" s="6" t="s">
        <v>12</v>
      </c>
      <c r="B8" s="6" t="s">
        <v>13</v>
      </c>
      <c r="C8" s="7"/>
      <c r="D8" s="7"/>
      <c r="E8" s="9"/>
      <c r="F8" s="6"/>
      <c r="G8" s="6"/>
      <c r="H8" s="6"/>
      <c r="I8" s="8"/>
      <c r="J8" s="6"/>
      <c r="K8" s="6"/>
    </row>
    <row r="9" spans="1:11" ht="12.75">
      <c r="A9" s="6" t="s">
        <v>14</v>
      </c>
      <c r="B9" s="6" t="s">
        <v>15</v>
      </c>
      <c r="C9" s="7"/>
      <c r="D9" s="7"/>
      <c r="E9" s="9"/>
      <c r="F9" s="6"/>
      <c r="G9" s="6"/>
      <c r="H9" s="6"/>
      <c r="I9" s="8"/>
      <c r="J9" s="6"/>
      <c r="K9" s="6"/>
    </row>
    <row r="10" spans="1:11" ht="12.75">
      <c r="A10" s="6" t="s">
        <v>16</v>
      </c>
      <c r="B10" s="6" t="s">
        <v>17</v>
      </c>
      <c r="C10" s="7">
        <v>1472</v>
      </c>
      <c r="D10" s="7">
        <v>1170</v>
      </c>
      <c r="E10" s="9"/>
      <c r="F10" s="6">
        <v>500</v>
      </c>
      <c r="G10" s="6">
        <v>500</v>
      </c>
      <c r="H10" s="6">
        <v>500</v>
      </c>
      <c r="I10" s="8"/>
      <c r="J10" s="6">
        <v>500</v>
      </c>
      <c r="K10" s="6">
        <v>500</v>
      </c>
    </row>
    <row r="11" spans="1:11" ht="12.75">
      <c r="A11" s="6" t="s">
        <v>18</v>
      </c>
      <c r="B11" s="6" t="s">
        <v>19</v>
      </c>
      <c r="C11" s="7"/>
      <c r="D11" s="7"/>
      <c r="E11" s="9"/>
      <c r="F11" s="6"/>
      <c r="G11" s="6"/>
      <c r="H11" s="6"/>
      <c r="I11" s="8"/>
      <c r="J11" s="6"/>
      <c r="K11" s="6"/>
    </row>
    <row r="12" spans="1:11" ht="12.75">
      <c r="A12" s="6" t="s">
        <v>20</v>
      </c>
      <c r="B12" s="6" t="s">
        <v>21</v>
      </c>
      <c r="C12" s="7"/>
      <c r="D12" s="7"/>
      <c r="E12" s="9"/>
      <c r="F12" s="6"/>
      <c r="G12" s="6"/>
      <c r="H12" s="6"/>
      <c r="I12" s="8"/>
      <c r="J12" s="6"/>
      <c r="K12" s="6"/>
    </row>
    <row r="13" spans="1:11" ht="12.75">
      <c r="A13" s="6" t="s">
        <v>22</v>
      </c>
      <c r="B13" s="6" t="s">
        <v>23</v>
      </c>
      <c r="C13" s="7"/>
      <c r="D13" s="7"/>
      <c r="E13" s="9"/>
      <c r="F13" s="6"/>
      <c r="G13" s="6"/>
      <c r="H13" s="6"/>
      <c r="I13" s="8"/>
      <c r="J13" s="6"/>
      <c r="K13" s="6"/>
    </row>
    <row r="14" spans="1:11" ht="12.75">
      <c r="A14" s="6" t="s">
        <v>24</v>
      </c>
      <c r="B14" s="6" t="s">
        <v>25</v>
      </c>
      <c r="C14" s="7">
        <v>4500</v>
      </c>
      <c r="D14" s="7"/>
      <c r="E14" s="9"/>
      <c r="F14" s="6"/>
      <c r="G14" s="6"/>
      <c r="H14" s="6"/>
      <c r="I14" s="8"/>
      <c r="J14" s="6"/>
      <c r="K14" s="6"/>
    </row>
    <row r="15" spans="1:11" ht="12.75">
      <c r="A15" s="6" t="s">
        <v>26</v>
      </c>
      <c r="B15" s="6" t="s">
        <v>27</v>
      </c>
      <c r="C15" s="7">
        <v>2923.1</v>
      </c>
      <c r="D15" s="7">
        <v>10866.5</v>
      </c>
      <c r="E15" s="9"/>
      <c r="F15" s="6">
        <v>1500</v>
      </c>
      <c r="G15" s="6">
        <v>1500</v>
      </c>
      <c r="H15" s="6">
        <v>1500</v>
      </c>
      <c r="I15" s="8"/>
      <c r="J15" s="6">
        <v>1500</v>
      </c>
      <c r="K15" s="6">
        <v>1500</v>
      </c>
    </row>
    <row r="16" spans="1:11" ht="13.5" thickBot="1">
      <c r="A16" s="13" t="s">
        <v>28</v>
      </c>
      <c r="B16" s="13" t="s">
        <v>29</v>
      </c>
      <c r="C16" s="14"/>
      <c r="D16" s="14"/>
      <c r="E16" s="15"/>
      <c r="F16" s="13"/>
      <c r="G16" s="13"/>
      <c r="H16" s="13"/>
      <c r="I16" s="16"/>
      <c r="J16" s="13"/>
      <c r="K16" s="13"/>
    </row>
    <row r="17" spans="1:11" ht="18" customHeight="1" thickBot="1">
      <c r="A17" s="19" t="s">
        <v>30</v>
      </c>
      <c r="B17" s="20" t="s">
        <v>31</v>
      </c>
      <c r="C17" s="21">
        <v>27280.74</v>
      </c>
      <c r="D17" s="21">
        <v>29007.75</v>
      </c>
      <c r="E17" s="22"/>
      <c r="F17" s="20">
        <f>SUM(F3:F16)</f>
        <v>19031</v>
      </c>
      <c r="G17" s="20">
        <f>SUM(G3:G16)</f>
        <v>22781</v>
      </c>
      <c r="H17" s="20">
        <f>SUM(H3:H16)</f>
        <v>24281</v>
      </c>
      <c r="I17" s="23"/>
      <c r="J17" s="20">
        <f>SUM(J3:J16)</f>
        <v>32185</v>
      </c>
      <c r="K17" s="24">
        <f>SUM(K3:K16)</f>
        <v>35185</v>
      </c>
    </row>
    <row r="18" spans="1:11" ht="4.5" customHeight="1">
      <c r="A18" s="17"/>
      <c r="B18" s="17"/>
      <c r="C18" s="18"/>
      <c r="D18" s="18"/>
      <c r="E18" s="18"/>
      <c r="F18" s="17"/>
      <c r="G18" s="17"/>
      <c r="H18" s="17"/>
      <c r="I18" s="17"/>
      <c r="J18" s="17"/>
      <c r="K18" s="17"/>
    </row>
    <row r="19" spans="1:11" ht="12.75">
      <c r="A19" s="6" t="s">
        <v>32</v>
      </c>
      <c r="B19" s="6" t="s">
        <v>33</v>
      </c>
      <c r="C19" s="7">
        <v>-8162</v>
      </c>
      <c r="D19" s="7">
        <v>-7245</v>
      </c>
      <c r="E19" s="9"/>
      <c r="F19" s="6">
        <f>(3959+3100+3100)*-1</f>
        <v>-10159</v>
      </c>
      <c r="G19" s="6">
        <f>(3959+3100+3100)*-1</f>
        <v>-10159</v>
      </c>
      <c r="H19" s="6">
        <f>(3959+3100+3100)*-1</f>
        <v>-10159</v>
      </c>
      <c r="I19" s="8"/>
      <c r="J19" s="6">
        <v>-11000</v>
      </c>
      <c r="K19" s="6">
        <v>-11000</v>
      </c>
    </row>
    <row r="20" spans="1:11" ht="12.75">
      <c r="A20" s="6" t="s">
        <v>34</v>
      </c>
      <c r="B20" s="6" t="s">
        <v>35</v>
      </c>
      <c r="C20" s="7">
        <v>-460</v>
      </c>
      <c r="D20" s="7">
        <v>-840</v>
      </c>
      <c r="E20" s="9"/>
      <c r="F20" s="6">
        <v>-800</v>
      </c>
      <c r="G20" s="6">
        <v>-800</v>
      </c>
      <c r="H20" s="6">
        <v>-800</v>
      </c>
      <c r="I20" s="8"/>
      <c r="J20" s="6">
        <v>-800</v>
      </c>
      <c r="K20" s="6">
        <v>-800</v>
      </c>
    </row>
    <row r="21" spans="1:11" ht="12.75">
      <c r="A21" s="6" t="s">
        <v>36</v>
      </c>
      <c r="B21" s="6" t="s">
        <v>37</v>
      </c>
      <c r="C21" s="7"/>
      <c r="D21" s="7"/>
      <c r="E21" s="9"/>
      <c r="F21" s="6"/>
      <c r="G21" s="6"/>
      <c r="H21" s="6"/>
      <c r="I21" s="8"/>
      <c r="J21" s="6"/>
      <c r="K21" s="6"/>
    </row>
    <row r="22" spans="1:11" ht="12.75">
      <c r="A22" s="6" t="s">
        <v>38</v>
      </c>
      <c r="B22" s="6" t="s">
        <v>39</v>
      </c>
      <c r="C22" s="7"/>
      <c r="D22" s="7"/>
      <c r="E22" s="9"/>
      <c r="F22" s="6"/>
      <c r="G22" s="6"/>
      <c r="H22" s="6"/>
      <c r="I22" s="8"/>
      <c r="J22" s="6"/>
      <c r="K22" s="6"/>
    </row>
    <row r="23" spans="1:11" ht="12.75">
      <c r="A23" s="6" t="s">
        <v>40</v>
      </c>
      <c r="B23" s="6" t="s">
        <v>41</v>
      </c>
      <c r="C23" s="7"/>
      <c r="D23" s="7"/>
      <c r="E23" s="9"/>
      <c r="F23" s="6"/>
      <c r="G23" s="6"/>
      <c r="H23" s="6"/>
      <c r="I23" s="8"/>
      <c r="J23" s="6"/>
      <c r="K23" s="6"/>
    </row>
    <row r="24" spans="1:11" ht="12.75">
      <c r="A24" s="6" t="s">
        <v>42</v>
      </c>
      <c r="B24" s="6" t="s">
        <v>43</v>
      </c>
      <c r="C24" s="7"/>
      <c r="D24" s="7"/>
      <c r="E24" s="9"/>
      <c r="F24" s="6"/>
      <c r="G24" s="6"/>
      <c r="H24" s="6"/>
      <c r="I24" s="8"/>
      <c r="J24" s="6"/>
      <c r="K24" s="6"/>
    </row>
    <row r="25" spans="1:11" ht="12.75">
      <c r="A25" s="6" t="s">
        <v>44</v>
      </c>
      <c r="B25" s="6" t="s">
        <v>45</v>
      </c>
      <c r="C25" s="7">
        <v>-2812</v>
      </c>
      <c r="D25" s="7">
        <v>-576</v>
      </c>
      <c r="E25" s="9"/>
      <c r="F25" s="6">
        <v>-1000</v>
      </c>
      <c r="G25" s="6">
        <v>-1000</v>
      </c>
      <c r="H25" s="6">
        <v>-1000</v>
      </c>
      <c r="I25" s="8"/>
      <c r="J25" s="6">
        <v>-1000</v>
      </c>
      <c r="K25" s="6">
        <v>-1000</v>
      </c>
    </row>
    <row r="26" spans="1:11" ht="12.75">
      <c r="A26" s="6" t="s">
        <v>46</v>
      </c>
      <c r="B26" s="6" t="s">
        <v>47</v>
      </c>
      <c r="C26" s="7"/>
      <c r="D26" s="7"/>
      <c r="E26" s="9"/>
      <c r="F26" s="6"/>
      <c r="G26" s="6"/>
      <c r="H26" s="6"/>
      <c r="I26" s="8"/>
      <c r="J26" s="6"/>
      <c r="K26" s="6"/>
    </row>
    <row r="27" spans="1:11" ht="12.75">
      <c r="A27" s="6" t="s">
        <v>48</v>
      </c>
      <c r="B27" s="6" t="s">
        <v>49</v>
      </c>
      <c r="C27" s="7"/>
      <c r="D27" s="7"/>
      <c r="E27" s="9"/>
      <c r="F27" s="6"/>
      <c r="G27" s="6"/>
      <c r="H27" s="6"/>
      <c r="I27" s="8"/>
      <c r="J27" s="6"/>
      <c r="K27" s="6"/>
    </row>
    <row r="28" spans="1:11" ht="12.75">
      <c r="A28" s="6" t="s">
        <v>50</v>
      </c>
      <c r="B28" s="6" t="s">
        <v>51</v>
      </c>
      <c r="C28" s="7"/>
      <c r="D28" s="7">
        <v>-92.3</v>
      </c>
      <c r="E28" s="9"/>
      <c r="F28" s="6"/>
      <c r="G28" s="6"/>
      <c r="H28" s="6"/>
      <c r="I28" s="8"/>
      <c r="J28" s="6"/>
      <c r="K28" s="6"/>
    </row>
    <row r="29" spans="1:11" ht="12.75">
      <c r="A29" s="6" t="s">
        <v>52</v>
      </c>
      <c r="B29" s="6" t="s">
        <v>53</v>
      </c>
      <c r="C29" s="7"/>
      <c r="D29" s="7"/>
      <c r="E29" s="9"/>
      <c r="F29" s="6"/>
      <c r="G29" s="6"/>
      <c r="H29" s="6"/>
      <c r="I29" s="8"/>
      <c r="J29" s="6"/>
      <c r="K29" s="6"/>
    </row>
    <row r="30" spans="1:11" ht="12.75">
      <c r="A30" s="6" t="s">
        <v>54</v>
      </c>
      <c r="B30" s="6" t="s">
        <v>55</v>
      </c>
      <c r="C30" s="7"/>
      <c r="D30" s="7"/>
      <c r="E30" s="9"/>
      <c r="F30" s="6"/>
      <c r="G30" s="6"/>
      <c r="H30" s="6"/>
      <c r="I30" s="8"/>
      <c r="J30" s="6"/>
      <c r="K30" s="6"/>
    </row>
    <row r="31" spans="1:11" ht="12.75">
      <c r="A31" s="6" t="s">
        <v>56</v>
      </c>
      <c r="B31" s="6" t="s">
        <v>57</v>
      </c>
      <c r="C31" s="7">
        <v>-1939.94</v>
      </c>
      <c r="D31" s="7">
        <v>-1904.63</v>
      </c>
      <c r="E31" s="9"/>
      <c r="F31" s="6">
        <v>-3000</v>
      </c>
      <c r="G31" s="6">
        <v>-3000</v>
      </c>
      <c r="H31" s="6">
        <v>-3000</v>
      </c>
      <c r="I31" s="8"/>
      <c r="J31" s="6">
        <v>-4500</v>
      </c>
      <c r="K31" s="6">
        <v>-4500</v>
      </c>
    </row>
    <row r="32" spans="1:11" ht="12.75">
      <c r="A32" s="6" t="s">
        <v>58</v>
      </c>
      <c r="B32" s="6" t="s">
        <v>59</v>
      </c>
      <c r="C32" s="7">
        <v>-3360.3</v>
      </c>
      <c r="D32" s="7">
        <v>-2418.35</v>
      </c>
      <c r="E32" s="9"/>
      <c r="F32" s="6">
        <v>-2000</v>
      </c>
      <c r="G32" s="6">
        <v>-2000</v>
      </c>
      <c r="H32" s="6">
        <v>-2000</v>
      </c>
      <c r="I32" s="8"/>
      <c r="J32" s="6">
        <v>-3000</v>
      </c>
      <c r="K32" s="6">
        <v>-4500</v>
      </c>
    </row>
    <row r="33" spans="1:11" ht="12.75">
      <c r="A33" s="6" t="s">
        <v>60</v>
      </c>
      <c r="B33" s="6" t="s">
        <v>61</v>
      </c>
      <c r="C33" s="7"/>
      <c r="D33" s="7"/>
      <c r="E33" s="9"/>
      <c r="F33" s="6"/>
      <c r="G33" s="6"/>
      <c r="H33" s="6"/>
      <c r="I33" s="8"/>
      <c r="J33" s="6">
        <v>-500</v>
      </c>
      <c r="K33" s="6">
        <v>-1200</v>
      </c>
    </row>
    <row r="34" spans="1:11" ht="12.75">
      <c r="A34" s="6" t="s">
        <v>62</v>
      </c>
      <c r="B34" s="6" t="s">
        <v>63</v>
      </c>
      <c r="C34" s="7"/>
      <c r="D34" s="7"/>
      <c r="E34" s="9"/>
      <c r="F34" s="6"/>
      <c r="G34" s="6"/>
      <c r="H34" s="6"/>
      <c r="I34" s="8"/>
      <c r="J34" s="6"/>
      <c r="K34" s="6"/>
    </row>
    <row r="35" spans="1:11" ht="12.75">
      <c r="A35" s="6" t="s">
        <v>64</v>
      </c>
      <c r="B35" s="6" t="s">
        <v>65</v>
      </c>
      <c r="C35" s="7">
        <v>-1094.2</v>
      </c>
      <c r="D35" s="7">
        <v>-6311.56</v>
      </c>
      <c r="E35" s="9"/>
      <c r="F35" s="6">
        <v>-1500</v>
      </c>
      <c r="G35" s="6">
        <v>-1500</v>
      </c>
      <c r="H35" s="6">
        <v>-1500</v>
      </c>
      <c r="I35" s="8"/>
      <c r="J35" s="6">
        <v>-1500</v>
      </c>
      <c r="K35" s="6">
        <v>-1500</v>
      </c>
    </row>
    <row r="36" spans="1:11" ht="12.75">
      <c r="A36" s="6" t="s">
        <v>66</v>
      </c>
      <c r="B36" s="6" t="s">
        <v>67</v>
      </c>
      <c r="C36" s="7"/>
      <c r="D36" s="7">
        <v>-32</v>
      </c>
      <c r="E36" s="9"/>
      <c r="F36" s="6"/>
      <c r="G36" s="6"/>
      <c r="H36" s="6"/>
      <c r="I36" s="8"/>
      <c r="J36" s="6"/>
      <c r="K36" s="6"/>
    </row>
    <row r="37" spans="1:11" ht="12.75">
      <c r="A37" s="6" t="s">
        <v>68</v>
      </c>
      <c r="B37" s="6" t="s">
        <v>69</v>
      </c>
      <c r="C37" s="7">
        <v>-363.79</v>
      </c>
      <c r="D37" s="7">
        <v>-1795.89</v>
      </c>
      <c r="E37" s="9"/>
      <c r="F37" s="6">
        <v>-500</v>
      </c>
      <c r="G37" s="6">
        <v>-500</v>
      </c>
      <c r="H37" s="6">
        <v>-500</v>
      </c>
      <c r="I37" s="8"/>
      <c r="J37" s="6">
        <v>-500</v>
      </c>
      <c r="K37" s="6">
        <v>-500</v>
      </c>
    </row>
    <row r="38" spans="1:11" ht="14.25" customHeight="1">
      <c r="A38" s="6" t="s">
        <v>70</v>
      </c>
      <c r="B38" s="6" t="s">
        <v>71</v>
      </c>
      <c r="C38" s="7">
        <v>-81.24</v>
      </c>
      <c r="D38" s="7">
        <v>-535.95</v>
      </c>
      <c r="E38" s="9"/>
      <c r="F38" s="6">
        <v>-800</v>
      </c>
      <c r="G38" s="6">
        <v>-800</v>
      </c>
      <c r="H38" s="6">
        <v>-800</v>
      </c>
      <c r="I38" s="8"/>
      <c r="J38" s="6">
        <v>-800</v>
      </c>
      <c r="K38" s="6">
        <v>-800</v>
      </c>
    </row>
    <row r="39" spans="1:11" ht="12.75">
      <c r="A39" s="6" t="s">
        <v>72</v>
      </c>
      <c r="B39" s="6" t="s">
        <v>73</v>
      </c>
      <c r="C39" s="7">
        <v>-1155.65</v>
      </c>
      <c r="D39" s="7">
        <v>-11026.75</v>
      </c>
      <c r="E39" s="9"/>
      <c r="F39" s="6">
        <v>-1800</v>
      </c>
      <c r="G39" s="6">
        <v>-1800</v>
      </c>
      <c r="H39" s="6">
        <v>-1800</v>
      </c>
      <c r="I39" s="8"/>
      <c r="J39" s="6">
        <v>-1800</v>
      </c>
      <c r="K39" s="6">
        <v>-1800</v>
      </c>
    </row>
    <row r="40" spans="1:11" ht="12.75">
      <c r="A40" s="6" t="s">
        <v>74</v>
      </c>
      <c r="B40" s="6" t="s">
        <v>75</v>
      </c>
      <c r="C40" s="7"/>
      <c r="D40" s="7"/>
      <c r="E40" s="9"/>
      <c r="F40" s="6"/>
      <c r="G40" s="6"/>
      <c r="H40" s="6"/>
      <c r="I40" s="8"/>
      <c r="J40" s="6"/>
      <c r="K40" s="6"/>
    </row>
    <row r="41" spans="1:11" ht="12.75">
      <c r="A41" s="6" t="s">
        <v>76</v>
      </c>
      <c r="B41" s="6" t="s">
        <v>77</v>
      </c>
      <c r="C41" s="7"/>
      <c r="D41" s="7"/>
      <c r="E41" s="9"/>
      <c r="F41" s="6"/>
      <c r="G41" s="6"/>
      <c r="H41" s="6"/>
      <c r="I41" s="8"/>
      <c r="J41" s="6"/>
      <c r="K41" s="6"/>
    </row>
    <row r="42" spans="1:11" ht="12.75" customHeight="1">
      <c r="A42" s="6" t="s">
        <v>78</v>
      </c>
      <c r="B42" s="6" t="s">
        <v>79</v>
      </c>
      <c r="C42" s="7">
        <v>-4522.23</v>
      </c>
      <c r="D42" s="7">
        <v>-4448.48</v>
      </c>
      <c r="E42" s="9"/>
      <c r="F42" s="6">
        <v>-1000</v>
      </c>
      <c r="G42" s="6">
        <v>-1000</v>
      </c>
      <c r="H42" s="6">
        <v>-1000</v>
      </c>
      <c r="I42" s="8"/>
      <c r="J42" s="6">
        <v>-1000</v>
      </c>
      <c r="K42" s="6">
        <v>-1000</v>
      </c>
    </row>
    <row r="43" spans="1:11" ht="12.75">
      <c r="A43" s="6" t="s">
        <v>80</v>
      </c>
      <c r="B43" s="6" t="s">
        <v>81</v>
      </c>
      <c r="C43" s="7"/>
      <c r="D43" s="7"/>
      <c r="E43" s="9"/>
      <c r="F43" s="6"/>
      <c r="G43" s="6"/>
      <c r="H43" s="6"/>
      <c r="I43" s="8"/>
      <c r="J43" s="6"/>
      <c r="K43" s="6"/>
    </row>
    <row r="44" spans="1:11" ht="12.75">
      <c r="A44" s="6" t="s">
        <v>82</v>
      </c>
      <c r="B44" s="6" t="s">
        <v>83</v>
      </c>
      <c r="C44" s="7"/>
      <c r="D44" s="7"/>
      <c r="E44" s="9"/>
      <c r="F44" s="6"/>
      <c r="G44" s="6"/>
      <c r="H44" s="6"/>
      <c r="I44" s="8"/>
      <c r="J44" s="6"/>
      <c r="K44" s="6"/>
    </row>
    <row r="45" spans="1:11" ht="12.75">
      <c r="A45" s="6" t="s">
        <v>84</v>
      </c>
      <c r="B45" s="6" t="s">
        <v>85</v>
      </c>
      <c r="C45" s="7">
        <v>-2118.63</v>
      </c>
      <c r="D45" s="7">
        <v>-2587.86</v>
      </c>
      <c r="E45" s="9"/>
      <c r="F45" s="6">
        <v>-400</v>
      </c>
      <c r="G45" s="6">
        <v>-400</v>
      </c>
      <c r="H45" s="6">
        <v>-400</v>
      </c>
      <c r="I45" s="8"/>
      <c r="J45" s="6">
        <v>-400</v>
      </c>
      <c r="K45" s="6">
        <v>-400</v>
      </c>
    </row>
    <row r="46" spans="1:11" ht="12.75">
      <c r="A46" s="6" t="s">
        <v>86</v>
      </c>
      <c r="B46" s="6" t="s">
        <v>87</v>
      </c>
      <c r="C46" s="7">
        <v>-60</v>
      </c>
      <c r="D46" s="7">
        <v>-360</v>
      </c>
      <c r="E46" s="9"/>
      <c r="F46" s="6">
        <v>-350</v>
      </c>
      <c r="G46" s="6">
        <v>-350</v>
      </c>
      <c r="H46" s="6">
        <v>-350</v>
      </c>
      <c r="I46" s="8"/>
      <c r="J46" s="6">
        <v>-350</v>
      </c>
      <c r="K46" s="6">
        <v>-350</v>
      </c>
    </row>
    <row r="47" spans="1:11" ht="12.75">
      <c r="A47" s="6" t="s">
        <v>88</v>
      </c>
      <c r="B47" s="6" t="s">
        <v>89</v>
      </c>
      <c r="C47" s="7">
        <v>-832.95</v>
      </c>
      <c r="D47" s="7">
        <v>-230.5</v>
      </c>
      <c r="E47" s="9"/>
      <c r="F47" s="6">
        <v>-100</v>
      </c>
      <c r="G47" s="6">
        <v>-100</v>
      </c>
      <c r="H47" s="6">
        <v>-100</v>
      </c>
      <c r="I47" s="8"/>
      <c r="J47" s="6">
        <v>-100</v>
      </c>
      <c r="K47" s="6">
        <v>-100</v>
      </c>
    </row>
    <row r="48" spans="1:11" ht="13.5" thickBot="1">
      <c r="A48" s="13" t="s">
        <v>90</v>
      </c>
      <c r="B48" s="13" t="s">
        <v>89</v>
      </c>
      <c r="C48" s="14"/>
      <c r="D48" s="14"/>
      <c r="E48" s="15"/>
      <c r="F48" s="13"/>
      <c r="G48" s="13"/>
      <c r="H48" s="13"/>
      <c r="I48" s="16"/>
      <c r="J48" s="13"/>
      <c r="K48" s="13"/>
    </row>
    <row r="49" spans="1:11" ht="18" customHeight="1" thickBot="1">
      <c r="A49" s="19" t="s">
        <v>91</v>
      </c>
      <c r="B49" s="20" t="s">
        <v>92</v>
      </c>
      <c r="C49" s="21">
        <v>-26962.93</v>
      </c>
      <c r="D49" s="21">
        <v>-40405.27</v>
      </c>
      <c r="E49" s="22"/>
      <c r="F49" s="20">
        <f>SUM(F19:F48)</f>
        <v>-23409</v>
      </c>
      <c r="G49" s="20">
        <f>SUM(G19:G48)</f>
        <v>-23409</v>
      </c>
      <c r="H49" s="20">
        <f>SUM(H19:H48)</f>
        <v>-23409</v>
      </c>
      <c r="I49" s="23"/>
      <c r="J49" s="20">
        <f>SUM(J19:J48)</f>
        <v>-27250</v>
      </c>
      <c r="K49" s="24">
        <f>SUM(K19:K48)</f>
        <v>-29450</v>
      </c>
    </row>
    <row r="50" spans="1:11" ht="4.5" customHeight="1" thickBot="1">
      <c r="A50" s="25"/>
      <c r="B50" s="25"/>
      <c r="C50" s="26"/>
      <c r="D50" s="26"/>
      <c r="E50" s="26"/>
      <c r="F50" s="25"/>
      <c r="G50" s="25"/>
      <c r="H50" s="25"/>
      <c r="I50" s="25"/>
      <c r="J50" s="25"/>
      <c r="K50" s="25"/>
    </row>
    <row r="51" spans="1:11" ht="21.75" customHeight="1" thickBot="1">
      <c r="A51" s="27" t="s">
        <v>93</v>
      </c>
      <c r="B51" s="28" t="s">
        <v>94</v>
      </c>
      <c r="C51" s="29">
        <v>317.81</v>
      </c>
      <c r="D51" s="29">
        <v>-11397.52</v>
      </c>
      <c r="E51" s="30"/>
      <c r="F51" s="28">
        <f>F17+F49</f>
        <v>-4378</v>
      </c>
      <c r="G51" s="28">
        <f>G17+G49</f>
        <v>-628</v>
      </c>
      <c r="H51" s="33">
        <f>H17+H49</f>
        <v>872</v>
      </c>
      <c r="I51" s="31"/>
      <c r="J51" s="28">
        <f>J17+J49</f>
        <v>4935</v>
      </c>
      <c r="K51" s="34">
        <f>K17+K49</f>
        <v>5735</v>
      </c>
    </row>
    <row r="52" spans="1:11" ht="12.75">
      <c r="A52" s="1"/>
      <c r="B52" s="1"/>
      <c r="C52" s="2"/>
      <c r="D52" s="2"/>
      <c r="E52" s="2"/>
      <c r="F52" s="1"/>
      <c r="G52" s="1"/>
      <c r="H52" s="1"/>
      <c r="I52" s="1"/>
      <c r="J52" s="1"/>
      <c r="K52" s="1"/>
    </row>
  </sheetData>
  <sheetProtection/>
  <printOptions horizontalCentered="1"/>
  <pageMargins left="0.25" right="0.25" top="0.75" bottom="0.75" header="0.3" footer="0.3"/>
  <pageSetup firstPageNumber="1" useFirstPageNumber="1" fitToHeight="1" fitToWidth="1" horizontalDpi="300" verticalDpi="300" orientation="landscape" pageOrder="overThenDown" paperSize="9" scale="74" r:id="rId1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Christiansen</dc:creator>
  <cp:keywords/>
  <dc:description/>
  <cp:lastModifiedBy>Peter Christiansen</cp:lastModifiedBy>
  <cp:lastPrinted>2022-03-06T20:28:14Z</cp:lastPrinted>
  <dcterms:created xsi:type="dcterms:W3CDTF">2022-03-06T09:50:22Z</dcterms:created>
  <dcterms:modified xsi:type="dcterms:W3CDTF">2022-03-06T20:28:22Z</dcterms:modified>
  <cp:category/>
  <cp:version/>
  <cp:contentType/>
  <cp:contentStatus/>
</cp:coreProperties>
</file>